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320" windowHeight="12880"/>
  </bookViews>
  <sheets>
    <sheet name="乳酸脱氢酶" sheetId="9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<sst xmlns="http://schemas.openxmlformats.org/spreadsheetml/2006/main" count="32" uniqueCount="27">
  <si>
    <t>普利莱试剂盒结果计算器</t>
  </si>
  <si>
    <t>试剂盒名称</t>
  </si>
  <si>
    <t>乳酸脱氢酶 LDH 活力定量测定试剂盒</t>
  </si>
  <si>
    <t>对应货号</t>
  </si>
  <si>
    <t>E1020</t>
  </si>
  <si>
    <t>版本号</t>
  </si>
  <si>
    <t>填写说明</t>
  </si>
  <si>
    <t>按步骤填写数据，自动计算检测结果，如果样本经过稀释，计算结果需乘以稀释倍数。</t>
  </si>
  <si>
    <t>一、将标准品浓度、OD值填入表内，自动绘制标准曲线、生成曲线参数（表内现有数据为范例）</t>
  </si>
  <si>
    <t>二、将样本OD值填入表内，得到样品浓度</t>
  </si>
  <si>
    <t>标准曲线</t>
  </si>
  <si>
    <t>测定结果</t>
  </si>
  <si>
    <t>丙酮酸钠浓度 (μmol/ml)</t>
  </si>
  <si>
    <t>OD值</t>
  </si>
  <si>
    <t>样本编号</t>
  </si>
  <si>
    <t>乳酸脱氢酶浓度计算</t>
  </si>
  <si>
    <t>蛋白浓度计算</t>
  </si>
  <si>
    <t>乳酸脱氢酶活力计算</t>
  </si>
  <si>
    <t>乳酸脱氢酶浓度
（U/L）</t>
  </si>
  <si>
    <t>样本管OD值</t>
  </si>
  <si>
    <t>样本蛋白浓度（mg/ml）</t>
  </si>
  <si>
    <t>乳酸脱氢酶活力
（U/mgpro)</t>
  </si>
  <si>
    <t>标准曲线参数</t>
  </si>
  <si>
    <t>斜率</t>
  </si>
  <si>
    <t>截距</t>
  </si>
  <si>
    <t>蛋白浓度标准曲线</t>
  </si>
  <si>
    <t>标准品浓度
(mg/ml)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</si>
</sst>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0_ "/>
    <numFmt numFmtId="178" formatCode="0.000_);[Red]\(0.000\)"/>
  </numFmts>
  <fonts count="24">
    <font>
      <sz val="11"/>
      <color theme="1"/>
      <name val="宋体"/>
      <charset val="134"/>
      <scheme val="minor"/>
    </font>
    <font>
      <b/>
      <sz val="16"/>
      <color theme="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0"/>
      <name val="宋体"/>
      <charset val="134"/>
      <scheme val="minor"/>
    </font>
    <font>
      <b/>
      <sz val="12"/>
      <color rgb="FFB2395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B2395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6" borderId="13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7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177" fontId="2" fillId="3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7" xfId="0" applyFont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177" fontId="4" fillId="3" borderId="1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77" fontId="2" fillId="0" borderId="1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178" fontId="2" fillId="3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colors>
    <mruColors>
      <color rgb="00B2395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标准曲线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乳酸脱氢酶!$B$8:$B$15</c:f>
              <c:numCache>
                <c:formatCode>General</c:formatCode>
                <c:ptCount val="8"/>
                <c:pt idx="0">
                  <c:v>0</c:v>
                </c:pt>
                <c:pt idx="1">
                  <c:v>0.125</c:v>
                </c:pt>
                <c:pt idx="2">
                  <c:v>0.25</c:v>
                </c:pt>
                <c:pt idx="3">
                  <c:v>0.5</c:v>
                </c:pt>
                <c:pt idx="4">
                  <c:v>1</c:v>
                </c:pt>
                <c:pt idx="5">
                  <c:v>1.5</c:v>
                </c:pt>
                <c:pt idx="6">
                  <c:v>2</c:v>
                </c:pt>
                <c:pt idx="7">
                  <c:v>2.5</c:v>
                </c:pt>
              </c:numCache>
            </c:numRef>
          </c:xVal>
          <c:yVal>
            <c:numRef>
              <c:f>乳酸脱氢酶!$C$8:$C$15</c:f>
              <c:numCache>
                <c:formatCode>0.000</c:formatCode>
                <c:ptCount val="8"/>
                <c:pt idx="0">
                  <c:v>0.02</c:v>
                </c:pt>
                <c:pt idx="1">
                  <c:v>0.07</c:v>
                </c:pt>
                <c:pt idx="2">
                  <c:v>0.11</c:v>
                </c:pt>
                <c:pt idx="3">
                  <c:v>0.17</c:v>
                </c:pt>
                <c:pt idx="4">
                  <c:v>0.31</c:v>
                </c:pt>
                <c:pt idx="5">
                  <c:v>0.41</c:v>
                </c:pt>
                <c:pt idx="6">
                  <c:v>0.52</c:v>
                </c:pt>
                <c:pt idx="7">
                  <c:v>0.62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8680059"/>
        <c:axId val="25147568"/>
      </c:scatterChart>
      <c:valAx>
        <c:axId val="2586800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5147568"/>
        <c:crosses val="autoZero"/>
        <c:crossBetween val="midCat"/>
      </c:valAx>
      <c:valAx>
        <c:axId val="25147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58680059"/>
        <c:crosses val="autoZero"/>
        <c:crossBetween val="midCat"/>
      </c:valAx>
      <c:spPr>
        <a:noFill/>
        <a:ln w="9525" cap="flat" cmpd="sng" algn="ctr">
          <a:solidFill>
            <a:schemeClr val="tx1">
              <a:lumMod val="15000"/>
              <a:lumOff val="85000"/>
            </a:schemeClr>
          </a:solidFill>
          <a:round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78b6fc6b-89de-45db-a66b-9727f1deb56d}"/>
      </c:ext>
    </c:extLst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蛋白浓度标准曲线</a:t>
            </a:r>
          </a:p>
        </c:rich>
      </c:tx>
      <c:layout>
        <c:manualLayout>
          <c:xMode val="edge"/>
          <c:yMode val="edge"/>
          <c:x val="0.342236842105263"/>
          <c:y val="0.0277777777777778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02631578947368"/>
                  <c:y val="0.038194444444444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'C:\Users\86135\Desktop\说明书计算公式套用模板\说明书计算公式套用模板\新建文件夹\[组织细胞样本ALT、AST试剂盒结果计算模板.xlsx]ALT'!$A$26:$A$33</c:f>
              <c:numCache>
                <c:formatCode>General</c:formatCode>
                <c:ptCount val="8"/>
                <c:pt idx="0">
                  <c:v>0</c:v>
                </c:pt>
                <c:pt idx="1">
                  <c:v>0.025</c:v>
                </c:pt>
                <c:pt idx="2">
                  <c:v>0.05</c:v>
                </c:pt>
                <c:pt idx="3">
                  <c:v>0.1</c:v>
                </c:pt>
                <c:pt idx="4">
                  <c:v>0.2</c:v>
                </c:pt>
                <c:pt idx="5">
                  <c:v>0.4</c:v>
                </c:pt>
                <c:pt idx="6">
                  <c:v>0.8</c:v>
                </c:pt>
                <c:pt idx="7">
                  <c:v>1.6</c:v>
                </c:pt>
              </c:numCache>
            </c:numRef>
          </c:xVal>
          <c:yVal>
            <c:numRef>
              <c:f>'C:\Users\86135\Desktop\说明书计算公式套用模板\说明书计算公式套用模板\新建文件夹\[组织细胞样本ALT、AST试剂盒结果计算模板.xlsx]ALT'!$B$26:$B$33</c:f>
              <c:numCache>
                <c:formatCode>General</c:formatCode>
                <c:ptCount val="8"/>
                <c:pt idx="0">
                  <c:v>0.04</c:v>
                </c:pt>
                <c:pt idx="1">
                  <c:v>0.06</c:v>
                </c:pt>
                <c:pt idx="2">
                  <c:v>0.106</c:v>
                </c:pt>
                <c:pt idx="3">
                  <c:v>0.17</c:v>
                </c:pt>
                <c:pt idx="4">
                  <c:v>0.29</c:v>
                </c:pt>
                <c:pt idx="5">
                  <c:v>0.516</c:v>
                </c:pt>
                <c:pt idx="6">
                  <c:v>0.921</c:v>
                </c:pt>
                <c:pt idx="7">
                  <c:v>1.791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2710274"/>
        <c:axId val="329441079"/>
      </c:scatterChart>
      <c:valAx>
        <c:axId val="93271027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29441079"/>
        <c:crosses val="autoZero"/>
        <c:crossBetween val="midCat"/>
      </c:valAx>
      <c:valAx>
        <c:axId val="329441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32710274"/>
        <c:crosses val="autoZero"/>
        <c:crossBetween val="midCat"/>
      </c:valAx>
      <c:spPr>
        <a:noFill/>
        <a:ln w="9525" cap="flat" cmpd="sng" algn="ctr">
          <a:solidFill>
            <a:schemeClr val="tx1">
              <a:lumMod val="15000"/>
              <a:lumOff val="85000"/>
            </a:schemeClr>
          </a:solidFill>
          <a:round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49727edf-0740-4b60-a3e3-424dfc8dc1a0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17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19050" cap="rnd">
        <a:noFill/>
        <a:round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9525">
        <a:solidFill>
          <a:schemeClr val="phClr"/>
        </a:solidFill>
      </a:ln>
      <a:effectLst/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17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19050" cap="rnd">
        <a:noFill/>
        <a:round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9525">
        <a:solidFill>
          <a:schemeClr val="phClr"/>
        </a:solidFill>
      </a:ln>
      <a:effectLst/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304800</xdr:colOff>
      <xdr:row>5</xdr:row>
      <xdr:rowOff>50800</xdr:rowOff>
    </xdr:from>
    <xdr:to>
      <xdr:col>9</xdr:col>
      <xdr:colOff>282575</xdr:colOff>
      <xdr:row>17</xdr:row>
      <xdr:rowOff>118110</xdr:rowOff>
    </xdr:to>
    <xdr:graphicFrame>
      <xdr:nvGraphicFramePr>
        <xdr:cNvPr id="4" name="图表 3"/>
        <xdr:cNvGraphicFramePr/>
      </xdr:nvGraphicFramePr>
      <xdr:xfrm>
        <a:off x="2866390" y="1485900"/>
        <a:ext cx="3689985" cy="36868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293370</xdr:colOff>
      <xdr:row>21</xdr:row>
      <xdr:rowOff>9525</xdr:rowOff>
    </xdr:from>
    <xdr:to>
      <xdr:col>9</xdr:col>
      <xdr:colOff>320040</xdr:colOff>
      <xdr:row>34</xdr:row>
      <xdr:rowOff>22225</xdr:rowOff>
    </xdr:to>
    <xdr:graphicFrame>
      <xdr:nvGraphicFramePr>
        <xdr:cNvPr id="2" name="图表 1"/>
        <xdr:cNvGraphicFramePr/>
      </xdr:nvGraphicFramePr>
      <xdr:xfrm>
        <a:off x="2854960" y="6080125"/>
        <a:ext cx="3738880" cy="355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/Users/wanglingling/Desktop/&#26222;&#21033;&#33713;/&#26631;&#20934;&#26354;&#32447;/20250109&#25913;/C:\Users\86135\Desktop\&#35828;&#26126;&#20070;&#35745;&#31639;&#20844;&#24335;&#22871;&#29992;&#27169;&#26495;\&#35828;&#26126;&#20070;&#35745;&#31639;&#20844;&#24335;&#22871;&#29992;&#27169;&#26495;\&#26032;&#24314;&#25991;&#20214;&#22841;\&#32452;&#32455;&#32454;&#32990;&#26679;&#26412;ALT&#12289;AST&#35797;&#21058;&#30418;&#32467;&#26524;&#35745;&#31639;&#27169;&#26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L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R36"/>
  <sheetViews>
    <sheetView tabSelected="1" workbookViewId="0">
      <selection activeCell="R3" sqref="R3"/>
    </sheetView>
  </sheetViews>
  <sheetFormatPr defaultColWidth="9" defaultRowHeight="20" customHeight="1"/>
  <cols>
    <col min="1" max="1" width="9" style="1"/>
    <col min="2" max="2" width="16.0096153846154" style="1" customWidth="1"/>
    <col min="3" max="3" width="13.7788461538462" style="1" customWidth="1"/>
    <col min="4" max="7" width="9" style="1"/>
    <col min="8" max="8" width="11.2115384615385" style="1" customWidth="1"/>
    <col min="9" max="9" width="9" style="1"/>
    <col min="10" max="10" width="15.6923076923077" style="1" customWidth="1"/>
    <col min="11" max="11" width="9" style="1"/>
    <col min="12" max="13" width="10.6346153846154" style="1" customWidth="1"/>
    <col min="14" max="14" width="19.5480769230769" style="1" customWidth="1"/>
    <col min="15" max="15" width="11.0576923076923" style="1" customWidth="1"/>
    <col min="16" max="16" width="15.7019230769231" style="1" customWidth="1"/>
    <col min="17" max="17" width="21.9519230769231" style="1" customWidth="1"/>
    <col min="18" max="16384" width="9" style="1"/>
  </cols>
  <sheetData>
    <row r="1" ht="33" customHeight="1" spans="2:17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customHeight="1" spans="2:17">
      <c r="B2" s="3" t="s">
        <v>1</v>
      </c>
      <c r="C2" s="3" t="s">
        <v>2</v>
      </c>
      <c r="D2" s="3"/>
      <c r="E2" s="3"/>
      <c r="F2" s="3"/>
      <c r="G2" s="3"/>
      <c r="H2" s="9" t="s">
        <v>3</v>
      </c>
      <c r="I2" s="17" t="s">
        <v>4</v>
      </c>
      <c r="J2" s="18"/>
      <c r="K2" s="18"/>
      <c r="L2" s="18"/>
      <c r="M2" s="18"/>
      <c r="N2" s="23"/>
      <c r="O2" s="23"/>
      <c r="P2" s="9" t="s">
        <v>5</v>
      </c>
      <c r="Q2" s="9">
        <v>202501</v>
      </c>
    </row>
    <row r="3" customHeight="1" spans="2:17">
      <c r="B3" s="3" t="s">
        <v>6</v>
      </c>
      <c r="C3" s="3" t="s">
        <v>7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customHeight="1" spans="2:18">
      <c r="B4" s="4"/>
      <c r="C4" s="4"/>
      <c r="D4" s="4"/>
      <c r="E4" s="4"/>
      <c r="F4" s="4"/>
      <c r="G4" s="4"/>
      <c r="H4" s="4"/>
      <c r="I4" s="4"/>
      <c r="J4" s="4"/>
      <c r="K4" s="19"/>
      <c r="L4" s="19"/>
      <c r="M4" s="19"/>
      <c r="N4" s="19"/>
      <c r="O4" s="19"/>
      <c r="P4" s="19"/>
      <c r="Q4" s="19"/>
      <c r="R4" s="29"/>
    </row>
    <row r="5" customHeight="1" spans="2:17">
      <c r="B5" s="3" t="s">
        <v>8</v>
      </c>
      <c r="C5" s="3"/>
      <c r="D5" s="3"/>
      <c r="E5" s="3"/>
      <c r="F5" s="3"/>
      <c r="G5" s="3"/>
      <c r="H5" s="3"/>
      <c r="I5" s="3"/>
      <c r="J5" s="3"/>
      <c r="K5" s="7"/>
      <c r="L5" s="17" t="s">
        <v>9</v>
      </c>
      <c r="M5" s="18"/>
      <c r="N5" s="18"/>
      <c r="O5" s="18"/>
      <c r="P5" s="18"/>
      <c r="Q5" s="23"/>
    </row>
    <row r="6" customHeight="1" spans="2:17">
      <c r="B6" s="5" t="s">
        <v>10</v>
      </c>
      <c r="C6" s="6"/>
      <c r="D6" s="7"/>
      <c r="E6" s="7"/>
      <c r="F6" s="7"/>
      <c r="G6" s="7"/>
      <c r="H6" s="7"/>
      <c r="I6" s="7"/>
      <c r="J6" s="20"/>
      <c r="K6" s="7"/>
      <c r="L6" s="12" t="s">
        <v>11</v>
      </c>
      <c r="M6" s="12"/>
      <c r="N6" s="12"/>
      <c r="O6" s="12"/>
      <c r="P6" s="12"/>
      <c r="Q6" s="12"/>
    </row>
    <row r="7" ht="39" customHeight="1" spans="2:17">
      <c r="B7" s="8" t="s">
        <v>12</v>
      </c>
      <c r="C7" s="8" t="s">
        <v>13</v>
      </c>
      <c r="D7" s="7"/>
      <c r="E7" s="7"/>
      <c r="F7" s="7"/>
      <c r="G7" s="7"/>
      <c r="H7" s="7"/>
      <c r="I7" s="7"/>
      <c r="J7" s="20"/>
      <c r="K7" s="7"/>
      <c r="L7" s="8" t="s">
        <v>14</v>
      </c>
      <c r="M7" s="12" t="s">
        <v>15</v>
      </c>
      <c r="N7" s="12"/>
      <c r="O7" s="12" t="s">
        <v>16</v>
      </c>
      <c r="P7" s="24"/>
      <c r="Q7" s="8" t="s">
        <v>17</v>
      </c>
    </row>
    <row r="8" ht="46" customHeight="1" spans="2:17">
      <c r="B8" s="9">
        <v>0</v>
      </c>
      <c r="C8" s="10">
        <v>0.02</v>
      </c>
      <c r="D8" s="7"/>
      <c r="E8" s="7"/>
      <c r="F8" s="7"/>
      <c r="G8" s="7"/>
      <c r="H8" s="7"/>
      <c r="I8" s="7"/>
      <c r="J8" s="20"/>
      <c r="K8" s="7"/>
      <c r="L8" s="8"/>
      <c r="M8" s="8" t="s">
        <v>13</v>
      </c>
      <c r="N8" s="8" t="s">
        <v>18</v>
      </c>
      <c r="O8" s="8" t="s">
        <v>19</v>
      </c>
      <c r="P8" s="8" t="s">
        <v>20</v>
      </c>
      <c r="Q8" s="8" t="s">
        <v>21</v>
      </c>
    </row>
    <row r="9" customHeight="1" spans="2:17">
      <c r="B9" s="9">
        <v>0.125</v>
      </c>
      <c r="C9" s="10">
        <v>0.07</v>
      </c>
      <c r="D9" s="7"/>
      <c r="E9" s="7"/>
      <c r="F9" s="7"/>
      <c r="G9" s="7"/>
      <c r="H9" s="7"/>
      <c r="I9" s="7"/>
      <c r="J9" s="20"/>
      <c r="K9" s="7"/>
      <c r="L9" s="21">
        <v>1</v>
      </c>
      <c r="M9" s="25">
        <v>0.05</v>
      </c>
      <c r="N9" s="26">
        <f>(M9-$C$19)/$C$18*1000</f>
        <v>19.8823593190937</v>
      </c>
      <c r="O9" s="27">
        <v>0.1</v>
      </c>
      <c r="P9" s="28">
        <f>(O9-$C$35)/$C$34</f>
        <v>0.0418084919262207</v>
      </c>
      <c r="Q9" s="30">
        <f>N9/1000/P9</f>
        <v>0.475557916659133</v>
      </c>
    </row>
    <row r="10" customHeight="1" spans="2:17">
      <c r="B10" s="9">
        <v>0.25</v>
      </c>
      <c r="C10" s="10">
        <v>0.11</v>
      </c>
      <c r="D10" s="7"/>
      <c r="E10" s="7"/>
      <c r="F10" s="7"/>
      <c r="G10" s="7"/>
      <c r="H10" s="7"/>
      <c r="I10" s="7"/>
      <c r="J10" s="20"/>
      <c r="K10" s="7"/>
      <c r="L10" s="21">
        <v>2</v>
      </c>
      <c r="M10" s="25"/>
      <c r="N10" s="26"/>
      <c r="O10" s="27"/>
      <c r="P10" s="28"/>
      <c r="Q10" s="30"/>
    </row>
    <row r="11" customHeight="1" spans="2:17">
      <c r="B11" s="9">
        <v>0.5</v>
      </c>
      <c r="C11" s="10">
        <v>0.17</v>
      </c>
      <c r="D11" s="7"/>
      <c r="E11" s="7"/>
      <c r="F11" s="7"/>
      <c r="G11" s="7"/>
      <c r="H11" s="7"/>
      <c r="I11" s="7"/>
      <c r="J11" s="20"/>
      <c r="K11" s="7"/>
      <c r="L11" s="21">
        <v>3</v>
      </c>
      <c r="M11" s="25"/>
      <c r="N11" s="26"/>
      <c r="O11" s="27"/>
      <c r="P11" s="28"/>
      <c r="Q11" s="30"/>
    </row>
    <row r="12" customHeight="1" spans="2:17">
      <c r="B12" s="9">
        <v>1</v>
      </c>
      <c r="C12" s="10">
        <v>0.31</v>
      </c>
      <c r="D12" s="7"/>
      <c r="E12" s="7"/>
      <c r="F12" s="7"/>
      <c r="G12" s="7"/>
      <c r="H12" s="7"/>
      <c r="I12" s="7"/>
      <c r="J12" s="20"/>
      <c r="K12" s="7"/>
      <c r="L12" s="21">
        <v>4</v>
      </c>
      <c r="M12" s="25"/>
      <c r="N12" s="26"/>
      <c r="O12" s="27"/>
      <c r="P12" s="28"/>
      <c r="Q12" s="30"/>
    </row>
    <row r="13" customHeight="1" spans="2:17">
      <c r="B13" s="9">
        <v>1.5</v>
      </c>
      <c r="C13" s="10">
        <v>0.41</v>
      </c>
      <c r="D13" s="7"/>
      <c r="E13" s="7"/>
      <c r="F13" s="7"/>
      <c r="G13" s="7"/>
      <c r="H13" s="7"/>
      <c r="I13" s="7"/>
      <c r="J13" s="20"/>
      <c r="K13" s="7"/>
      <c r="L13" s="21">
        <v>5</v>
      </c>
      <c r="M13" s="25"/>
      <c r="N13" s="26"/>
      <c r="O13" s="27"/>
      <c r="P13" s="28"/>
      <c r="Q13" s="30"/>
    </row>
    <row r="14" customHeight="1" spans="2:17">
      <c r="B14" s="9">
        <v>2</v>
      </c>
      <c r="C14" s="10">
        <v>0.52</v>
      </c>
      <c r="D14" s="7"/>
      <c r="E14" s="7"/>
      <c r="F14" s="7"/>
      <c r="G14" s="7"/>
      <c r="H14" s="7"/>
      <c r="I14" s="7"/>
      <c r="J14" s="20"/>
      <c r="K14" s="7"/>
      <c r="L14" s="21">
        <v>6</v>
      </c>
      <c r="M14" s="25"/>
      <c r="N14" s="26"/>
      <c r="O14" s="27"/>
      <c r="P14" s="28"/>
      <c r="Q14" s="30"/>
    </row>
    <row r="15" customHeight="1" spans="2:17">
      <c r="B15" s="9">
        <v>2.5</v>
      </c>
      <c r="C15" s="10">
        <v>0.62</v>
      </c>
      <c r="D15" s="7"/>
      <c r="E15" s="7"/>
      <c r="F15" s="7"/>
      <c r="G15" s="7"/>
      <c r="H15" s="7"/>
      <c r="I15" s="7"/>
      <c r="J15" s="20"/>
      <c r="K15" s="7"/>
      <c r="L15" s="21">
        <v>7</v>
      </c>
      <c r="M15" s="25"/>
      <c r="N15" s="26"/>
      <c r="O15" s="27"/>
      <c r="P15" s="28"/>
      <c r="Q15" s="30"/>
    </row>
    <row r="16" customHeight="1" spans="2:17">
      <c r="B16" s="11"/>
      <c r="C16" s="7"/>
      <c r="D16" s="7"/>
      <c r="E16" s="7"/>
      <c r="F16" s="7"/>
      <c r="G16" s="7"/>
      <c r="H16" s="7"/>
      <c r="I16" s="7"/>
      <c r="J16" s="20"/>
      <c r="K16" s="7"/>
      <c r="L16" s="21">
        <v>8</v>
      </c>
      <c r="M16" s="25"/>
      <c r="N16" s="26"/>
      <c r="O16" s="27"/>
      <c r="P16" s="28"/>
      <c r="Q16" s="30"/>
    </row>
    <row r="17" customHeight="1" spans="2:17">
      <c r="B17" s="12" t="s">
        <v>22</v>
      </c>
      <c r="C17" s="12"/>
      <c r="D17" s="7"/>
      <c r="E17" s="7"/>
      <c r="F17" s="7"/>
      <c r="G17" s="7"/>
      <c r="H17" s="7"/>
      <c r="I17" s="7"/>
      <c r="J17" s="20"/>
      <c r="K17" s="7"/>
      <c r="L17" s="21">
        <v>9</v>
      </c>
      <c r="M17" s="25"/>
      <c r="N17" s="26"/>
      <c r="O17" s="27"/>
      <c r="P17" s="28"/>
      <c r="Q17" s="30"/>
    </row>
    <row r="18" customHeight="1" spans="2:17">
      <c r="B18" s="12" t="s">
        <v>23</v>
      </c>
      <c r="C18" s="13" cm="1">
        <f t="array" ref="C18">SLOPE(C8:C15,B8:B15)</f>
        <v>0.237171327547412</v>
      </c>
      <c r="D18" s="7"/>
      <c r="E18" s="7"/>
      <c r="F18" s="7"/>
      <c r="G18" s="7"/>
      <c r="H18" s="7"/>
      <c r="I18" s="7"/>
      <c r="J18" s="20"/>
      <c r="K18" s="7"/>
      <c r="L18" s="21">
        <v>10</v>
      </c>
      <c r="M18" s="25"/>
      <c r="N18" s="26"/>
      <c r="O18" s="27"/>
      <c r="P18" s="28"/>
      <c r="Q18" s="30"/>
    </row>
    <row r="19" customHeight="1" spans="2:17">
      <c r="B19" s="12" t="s">
        <v>24</v>
      </c>
      <c r="C19" s="13" cm="1">
        <f t="array" ref="C19">INTERCEPT(C8:C15,B8:B15)</f>
        <v>0.0452844744455159</v>
      </c>
      <c r="D19" s="7"/>
      <c r="E19" s="7"/>
      <c r="F19" s="7"/>
      <c r="G19" s="7"/>
      <c r="H19" s="7"/>
      <c r="I19" s="7"/>
      <c r="J19" s="20"/>
      <c r="K19" s="7"/>
      <c r="L19" s="21">
        <v>11</v>
      </c>
      <c r="M19" s="25"/>
      <c r="N19" s="26"/>
      <c r="O19" s="27"/>
      <c r="P19" s="28"/>
      <c r="Q19" s="30"/>
    </row>
    <row r="20" customHeight="1" spans="2:17">
      <c r="B20" s="11"/>
      <c r="C20" s="7"/>
      <c r="D20" s="7"/>
      <c r="E20" s="7"/>
      <c r="F20" s="7"/>
      <c r="G20" s="7"/>
      <c r="H20" s="7"/>
      <c r="I20" s="7"/>
      <c r="J20" s="20"/>
      <c r="K20" s="7"/>
      <c r="L20" s="21">
        <v>12</v>
      </c>
      <c r="M20" s="25"/>
      <c r="N20" s="26"/>
      <c r="O20" s="27"/>
      <c r="P20" s="28"/>
      <c r="Q20" s="30"/>
    </row>
    <row r="21" customHeight="1" spans="2:17">
      <c r="B21" s="11"/>
      <c r="C21" s="7"/>
      <c r="D21" s="7"/>
      <c r="E21" s="7"/>
      <c r="F21" s="7"/>
      <c r="G21" s="7"/>
      <c r="H21" s="7"/>
      <c r="I21" s="7"/>
      <c r="J21" s="20"/>
      <c r="K21" s="7"/>
      <c r="L21" s="21">
        <v>13</v>
      </c>
      <c r="M21" s="25"/>
      <c r="N21" s="26"/>
      <c r="O21" s="27"/>
      <c r="P21" s="28"/>
      <c r="Q21" s="30"/>
    </row>
    <row r="22" customHeight="1" spans="2:17">
      <c r="B22" s="5" t="s">
        <v>25</v>
      </c>
      <c r="C22" s="6"/>
      <c r="D22" s="7"/>
      <c r="E22" s="7"/>
      <c r="F22" s="7"/>
      <c r="G22" s="7"/>
      <c r="H22" s="7"/>
      <c r="I22" s="7"/>
      <c r="J22" s="20"/>
      <c r="K22" s="7"/>
      <c r="L22" s="21">
        <v>14</v>
      </c>
      <c r="M22" s="25"/>
      <c r="N22" s="26"/>
      <c r="O22" s="27"/>
      <c r="P22" s="28"/>
      <c r="Q22" s="30"/>
    </row>
    <row r="23" s="1" customFormat="1" ht="39" customHeight="1" spans="2:17">
      <c r="B23" s="8" t="s">
        <v>26</v>
      </c>
      <c r="C23" s="8" t="s">
        <v>13</v>
      </c>
      <c r="D23" s="7"/>
      <c r="E23" s="7"/>
      <c r="F23" s="7"/>
      <c r="G23" s="7"/>
      <c r="H23" s="7"/>
      <c r="I23" s="7"/>
      <c r="J23" s="20"/>
      <c r="K23" s="7"/>
      <c r="L23" s="21">
        <v>15</v>
      </c>
      <c r="M23" s="25"/>
      <c r="N23" s="26"/>
      <c r="O23" s="27"/>
      <c r="P23" s="28"/>
      <c r="Q23" s="30"/>
    </row>
    <row r="24" s="1" customFormat="1" customHeight="1" spans="2:17">
      <c r="B24" s="14">
        <v>0</v>
      </c>
      <c r="C24" s="10">
        <v>0.04</v>
      </c>
      <c r="D24" s="7"/>
      <c r="E24" s="7"/>
      <c r="F24" s="7"/>
      <c r="G24" s="7"/>
      <c r="H24" s="7"/>
      <c r="I24" s="7"/>
      <c r="J24" s="20"/>
      <c r="K24" s="7"/>
      <c r="L24" s="21">
        <v>16</v>
      </c>
      <c r="M24" s="25"/>
      <c r="N24" s="26"/>
      <c r="O24" s="27"/>
      <c r="P24" s="28"/>
      <c r="Q24" s="30"/>
    </row>
    <row r="25" s="1" customFormat="1" customHeight="1" spans="2:17">
      <c r="B25" s="14">
        <v>0.025</v>
      </c>
      <c r="C25" s="10">
        <v>0.06</v>
      </c>
      <c r="D25" s="7"/>
      <c r="E25" s="7"/>
      <c r="F25" s="7"/>
      <c r="G25" s="7"/>
      <c r="H25" s="7"/>
      <c r="I25" s="7"/>
      <c r="J25" s="20"/>
      <c r="K25" s="7"/>
      <c r="L25" s="21">
        <v>17</v>
      </c>
      <c r="M25" s="25"/>
      <c r="N25" s="26"/>
      <c r="O25" s="27"/>
      <c r="P25" s="28"/>
      <c r="Q25" s="30"/>
    </row>
    <row r="26" customHeight="1" spans="2:17">
      <c r="B26" s="14">
        <v>0.05</v>
      </c>
      <c r="C26" s="10">
        <v>0.106</v>
      </c>
      <c r="D26" s="7"/>
      <c r="E26" s="7"/>
      <c r="F26" s="7"/>
      <c r="G26" s="7"/>
      <c r="H26" s="7"/>
      <c r="I26" s="7"/>
      <c r="J26" s="20"/>
      <c r="K26" s="7"/>
      <c r="L26" s="21">
        <v>18</v>
      </c>
      <c r="M26" s="25"/>
      <c r="N26" s="26"/>
      <c r="O26" s="27"/>
      <c r="P26" s="28"/>
      <c r="Q26" s="30"/>
    </row>
    <row r="27" customHeight="1" spans="2:17">
      <c r="B27" s="14">
        <v>0.1</v>
      </c>
      <c r="C27" s="10">
        <v>0.17</v>
      </c>
      <c r="D27" s="7"/>
      <c r="E27" s="7"/>
      <c r="F27" s="7"/>
      <c r="G27" s="7"/>
      <c r="H27" s="7"/>
      <c r="I27" s="7"/>
      <c r="J27" s="20"/>
      <c r="K27" s="7"/>
      <c r="L27" s="21">
        <v>19</v>
      </c>
      <c r="M27" s="25"/>
      <c r="N27" s="26"/>
      <c r="O27" s="27"/>
      <c r="P27" s="28"/>
      <c r="Q27" s="30"/>
    </row>
    <row r="28" customHeight="1" spans="2:17">
      <c r="B28" s="14">
        <v>0.2</v>
      </c>
      <c r="C28" s="10">
        <v>0.29</v>
      </c>
      <c r="D28" s="7"/>
      <c r="E28" s="7"/>
      <c r="F28" s="7"/>
      <c r="G28" s="7"/>
      <c r="H28" s="7"/>
      <c r="I28" s="7"/>
      <c r="J28" s="20"/>
      <c r="K28" s="7"/>
      <c r="L28" s="21">
        <v>20</v>
      </c>
      <c r="M28" s="25"/>
      <c r="N28" s="26"/>
      <c r="O28" s="27"/>
      <c r="P28" s="28"/>
      <c r="Q28" s="30"/>
    </row>
    <row r="29" customHeight="1" spans="2:17">
      <c r="B29" s="14">
        <v>0.4</v>
      </c>
      <c r="C29" s="10">
        <v>0.516</v>
      </c>
      <c r="D29" s="7"/>
      <c r="E29" s="7"/>
      <c r="F29" s="7"/>
      <c r="G29" s="7"/>
      <c r="H29" s="7"/>
      <c r="I29" s="7"/>
      <c r="J29" s="20"/>
      <c r="K29" s="7"/>
      <c r="L29" s="7"/>
      <c r="M29" s="7"/>
      <c r="N29" s="7"/>
      <c r="O29" s="7"/>
      <c r="P29" s="7"/>
      <c r="Q29" s="7"/>
    </row>
    <row r="30" customHeight="1" spans="2:17">
      <c r="B30" s="15">
        <v>0.8</v>
      </c>
      <c r="C30" s="10">
        <v>0.921</v>
      </c>
      <c r="D30" s="7"/>
      <c r="E30" s="7"/>
      <c r="F30" s="7"/>
      <c r="G30" s="7"/>
      <c r="H30" s="7"/>
      <c r="I30" s="7"/>
      <c r="J30" s="20"/>
      <c r="K30" s="7"/>
      <c r="L30" s="7"/>
      <c r="M30" s="7"/>
      <c r="N30" s="7"/>
      <c r="O30" s="7"/>
      <c r="P30" s="7"/>
      <c r="Q30" s="7"/>
    </row>
    <row r="31" customHeight="1" spans="2:17">
      <c r="B31" s="15">
        <v>1.6</v>
      </c>
      <c r="C31" s="10">
        <v>1.791</v>
      </c>
      <c r="D31" s="7"/>
      <c r="E31" s="7"/>
      <c r="F31" s="7"/>
      <c r="G31" s="7"/>
      <c r="H31" s="7"/>
      <c r="I31" s="7"/>
      <c r="J31" s="20"/>
      <c r="K31" s="7"/>
      <c r="L31" s="7"/>
      <c r="M31" s="7"/>
      <c r="N31" s="7"/>
      <c r="O31" s="7"/>
      <c r="P31" s="7"/>
      <c r="Q31" s="7"/>
    </row>
    <row r="32" customHeight="1" spans="2:17">
      <c r="B32" s="11"/>
      <c r="C32" s="7"/>
      <c r="D32" s="7"/>
      <c r="E32" s="7"/>
      <c r="F32" s="7"/>
      <c r="G32" s="7"/>
      <c r="H32" s="7"/>
      <c r="I32" s="7"/>
      <c r="J32" s="20"/>
      <c r="K32" s="7"/>
      <c r="L32" s="7"/>
      <c r="M32" s="7"/>
      <c r="N32" s="7"/>
      <c r="O32" s="7"/>
      <c r="P32" s="7"/>
      <c r="Q32" s="7"/>
    </row>
    <row r="33" customHeight="1" spans="2:17">
      <c r="B33" s="12" t="s">
        <v>22</v>
      </c>
      <c r="C33" s="12"/>
      <c r="D33" s="7"/>
      <c r="E33" s="7"/>
      <c r="F33" s="7"/>
      <c r="G33" s="7"/>
      <c r="H33" s="7"/>
      <c r="I33" s="7"/>
      <c r="J33" s="20"/>
      <c r="K33" s="7"/>
      <c r="L33" s="7"/>
      <c r="M33" s="7"/>
      <c r="N33" s="7"/>
      <c r="O33" s="7"/>
      <c r="P33" s="7"/>
      <c r="Q33" s="7"/>
    </row>
    <row r="34" customHeight="1" spans="2:17">
      <c r="B34" s="12" t="s">
        <v>23</v>
      </c>
      <c r="C34" s="13" cm="1">
        <f t="array" ref="C34">SLOPE(C24:C31,B24:B31)</f>
        <v>1.08923255560797</v>
      </c>
      <c r="D34" s="7"/>
      <c r="E34" s="7"/>
      <c r="F34" s="7"/>
      <c r="G34" s="7"/>
      <c r="H34" s="7"/>
      <c r="I34" s="7"/>
      <c r="J34" s="20"/>
      <c r="K34" s="7"/>
      <c r="L34" s="7"/>
      <c r="M34" s="7"/>
      <c r="N34" s="7"/>
      <c r="O34" s="7"/>
      <c r="P34" s="7"/>
      <c r="Q34" s="7"/>
    </row>
    <row r="35" customHeight="1" spans="2:17">
      <c r="B35" s="12" t="s">
        <v>24</v>
      </c>
      <c r="C35" s="13" cm="1">
        <f t="array" ref="C35">INTERCEPT(C24:C31,B24:B31)</f>
        <v>0.0544608294930875</v>
      </c>
      <c r="D35" s="16"/>
      <c r="E35" s="16"/>
      <c r="F35" s="16"/>
      <c r="G35" s="16"/>
      <c r="H35" s="16"/>
      <c r="I35" s="16"/>
      <c r="J35" s="22"/>
      <c r="K35" s="7"/>
      <c r="L35" s="7"/>
      <c r="M35" s="7"/>
      <c r="N35" s="7"/>
      <c r="O35" s="7"/>
      <c r="P35" s="7"/>
      <c r="Q35" s="7"/>
    </row>
    <row r="36" customHeight="1" spans="2:17"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</row>
  </sheetData>
  <mergeCells count="14">
    <mergeCell ref="B1:Q1"/>
    <mergeCell ref="C2:G2"/>
    <mergeCell ref="I2:N2"/>
    <mergeCell ref="C3:Q3"/>
    <mergeCell ref="B5:J5"/>
    <mergeCell ref="L5:Q5"/>
    <mergeCell ref="B6:C6"/>
    <mergeCell ref="L6:Q6"/>
    <mergeCell ref="M7:N7"/>
    <mergeCell ref="O7:P7"/>
    <mergeCell ref="B17:C17"/>
    <mergeCell ref="B22:C22"/>
    <mergeCell ref="B33:C33"/>
    <mergeCell ref="L7:L8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乳酸脱氢酶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WPS_1731843747</cp:lastModifiedBy>
  <dcterms:created xsi:type="dcterms:W3CDTF">2006-09-16T16:00:00Z</dcterms:created>
  <dcterms:modified xsi:type="dcterms:W3CDTF">2025-01-14T18:49:27Z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617B25EC25994B95B60DFF8B6E59DE45_12</vt:lpwstr>
  </property>
  <property fmtid="{D5CDD505-2E9C-101B-9397-08002B2CF9AE}" pid="3" name="KSOProductBuildVer">
    <vt:lpwstr>2052-6.13.1.8913</vt:lpwstr>
  </property>
</Properties>
</file>